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0" windowWidth="19320" windowHeight="7830"/>
  </bookViews>
  <sheets>
    <sheet name="会長杯新人戦" sheetId="2" r:id="rId1"/>
  </sheets>
  <definedNames>
    <definedName name="_xlnm._FilterDatabase" localSheetId="0" hidden="1">会長杯新人戦!$A$5:$N$11</definedName>
  </definedNames>
  <calcPr calcId="145621"/>
</workbook>
</file>

<file path=xl/calcChain.xml><?xml version="1.0" encoding="utf-8"?>
<calcChain xmlns="http://schemas.openxmlformats.org/spreadsheetml/2006/main">
  <c r="N8" i="2" l="1"/>
  <c r="M8" i="2"/>
  <c r="L8" i="2"/>
  <c r="N10" i="2"/>
  <c r="M10" i="2"/>
  <c r="N6" i="2"/>
  <c r="M6" i="2"/>
  <c r="L6" i="2"/>
  <c r="L10" i="2"/>
  <c r="Q8" i="2" l="1"/>
  <c r="Q6" i="2"/>
  <c r="Q10" i="2"/>
  <c r="P8" i="2"/>
  <c r="P6" i="2"/>
  <c r="P10" i="2"/>
  <c r="R6" i="2" l="1"/>
  <c r="R10" i="2"/>
  <c r="R8" i="2"/>
  <c r="O6" i="2" l="1"/>
  <c r="O8" i="2"/>
  <c r="O10" i="2"/>
</calcChain>
</file>

<file path=xl/sharedStrings.xml><?xml version="1.0" encoding="utf-8"?>
<sst xmlns="http://schemas.openxmlformats.org/spreadsheetml/2006/main" count="29" uniqueCount="21">
  <si>
    <t>勝</t>
    <rPh sb="0" eb="1">
      <t>ショウ</t>
    </rPh>
    <phoneticPr fontId="1"/>
  </si>
  <si>
    <t>敗</t>
    <rPh sb="0" eb="1">
      <t>ハイ</t>
    </rPh>
    <phoneticPr fontId="1"/>
  </si>
  <si>
    <t>分</t>
    <rPh sb="0" eb="1">
      <t>ワケ</t>
    </rPh>
    <phoneticPr fontId="1"/>
  </si>
  <si>
    <t>チーム名</t>
    <rPh sb="3" eb="4">
      <t>メイ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</si>
  <si>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</si>
  <si>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</si>
  <si>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勝率</t>
    <rPh sb="0" eb="2">
      <t>ショウリツ</t>
    </rPh>
    <phoneticPr fontId="1"/>
  </si>
  <si>
    <t>順位</t>
    <rPh sb="0" eb="1">
      <t>ジュン</t>
    </rPh>
    <rPh sb="1" eb="2">
      <t>イ</t>
    </rPh>
    <phoneticPr fontId="1"/>
  </si>
  <si>
    <t>-</t>
    <phoneticPr fontId="1"/>
  </si>
  <si>
    <t>会長杯近畿少年秋季軟式野球大会舞鶴予選[新人戦]</t>
    <phoneticPr fontId="1"/>
  </si>
  <si>
    <t>試合会場　舞鶴西運動広場・北面</t>
    <rPh sb="0" eb="2">
      <t>シアイ</t>
    </rPh>
    <rPh sb="2" eb="4">
      <t>カイジョウ</t>
    </rPh>
    <rPh sb="5" eb="7">
      <t>マイヅル</t>
    </rPh>
    <rPh sb="7" eb="8">
      <t>ニシ</t>
    </rPh>
    <rPh sb="8" eb="10">
      <t>ウンドウ</t>
    </rPh>
    <rPh sb="10" eb="12">
      <t>ヒロバ</t>
    </rPh>
    <rPh sb="13" eb="15">
      <t>キタメン</t>
    </rPh>
    <phoneticPr fontId="1"/>
  </si>
  <si>
    <t>高野ドジャース</t>
    <rPh sb="0" eb="2">
      <t>タカノ</t>
    </rPh>
    <phoneticPr fontId="1"/>
  </si>
  <si>
    <t>鶴友クラブ</t>
    <rPh sb="0" eb="2">
      <t>カクユウ</t>
    </rPh>
    <phoneticPr fontId="1"/>
  </si>
  <si>
    <t>中筋少年野球クラブ</t>
    <rPh sb="0" eb="2">
      <t>ナカスジ</t>
    </rPh>
    <rPh sb="2" eb="4">
      <t>ショウネン</t>
    </rPh>
    <rPh sb="4" eb="6">
      <t>ヤキュウ</t>
    </rPh>
    <phoneticPr fontId="1"/>
  </si>
  <si>
    <t>高野</t>
    <rPh sb="0" eb="2">
      <t>タカノ</t>
    </rPh>
    <phoneticPr fontId="1"/>
  </si>
  <si>
    <t>鶴友</t>
    <rPh sb="0" eb="2">
      <t>カクユウ</t>
    </rPh>
    <phoneticPr fontId="1"/>
  </si>
  <si>
    <t>中筋</t>
    <rPh sb="0" eb="2">
      <t>ナカスジ</t>
    </rPh>
    <phoneticPr fontId="1"/>
  </si>
  <si>
    <t>得失点差</t>
    <rPh sb="0" eb="4">
      <t>トクシッテンサ</t>
    </rPh>
    <phoneticPr fontId="1"/>
  </si>
  <si>
    <t>△</t>
  </si>
  <si>
    <t>●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</si>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</sst>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rgb="FF000099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3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6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left" vertical="center"/>
    </xf>
    <xf numFmtId="0" fontId="3" fillId="0" borderId="41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8" fillId="0" borderId="29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7" fontId="8" fillId="0" borderId="22" xfId="0" applyNumberFormat="1" applyFont="1" applyBorder="1" applyAlignment="1">
      <alignment horizontal="center" vertical="center"/>
    </xf>
    <xf numFmtId="177" fontId="8" fillId="0" borderId="2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</xdr:row>
      <xdr:rowOff>0</xdr:rowOff>
    </xdr:from>
    <xdr:to>
      <xdr:col>11</xdr:col>
      <xdr:colOff>0</xdr:colOff>
      <xdr:row>11</xdr:row>
      <xdr:rowOff>0</xdr:rowOff>
    </xdr:to>
    <xdr:cxnSp macro="">
      <xdr:nvCxnSpPr>
        <xdr:cNvPr id="5" name="直線コネクタ 4"/>
        <xdr:cNvCxnSpPr/>
      </xdr:nvCxnSpPr>
      <xdr:spPr>
        <a:xfrm>
          <a:off x="2847975" y="1400175"/>
          <a:ext cx="2133600" cy="1371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3"/>
  <sheetViews>
    <sheetView showGridLines="0" tabSelected="1" workbookViewId="0">
      <selection sqref="A1:R1"/>
    </sheetView>
  </sheetViews>
  <sheetFormatPr defaultRowHeight="13.5" x14ac:dyDescent="0.15"/>
  <cols>
    <col min="1" max="1" width="6.625" customWidth="1"/>
    <col min="2" max="2" width="30.625" customWidth="1"/>
    <col min="3" max="11" width="3.125" customWidth="1"/>
    <col min="12" max="14" width="8.125" customWidth="1"/>
    <col min="15" max="15" width="9.625" customWidth="1"/>
    <col min="16" max="17" width="8.125" customWidth="1"/>
    <col min="18" max="18" width="13.625" customWidth="1"/>
    <col min="19" max="20" width="9.625" customWidth="1"/>
  </cols>
  <sheetData>
    <row r="1" spans="1:23" ht="30" customHeight="1" x14ac:dyDescent="0.15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7"/>
      <c r="T1" s="7"/>
    </row>
    <row r="2" spans="1:23" ht="12" customHeight="1" x14ac:dyDescent="0.15"/>
    <row r="3" spans="1:23" ht="18" customHeight="1" x14ac:dyDescent="0.15">
      <c r="A3" s="56" t="s">
        <v>10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8"/>
      <c r="T3" s="8"/>
      <c r="U3" s="1"/>
      <c r="V3" s="1"/>
      <c r="W3" s="1"/>
    </row>
    <row r="4" spans="1:23" ht="14.25" thickBot="1" x14ac:dyDescent="0.2"/>
    <row r="5" spans="1:23" ht="36" customHeight="1" thickBot="1" x14ac:dyDescent="0.2">
      <c r="A5" s="15" t="s">
        <v>7</v>
      </c>
      <c r="B5" s="16" t="s">
        <v>3</v>
      </c>
      <c r="C5" s="22" t="s">
        <v>16</v>
      </c>
      <c r="D5" s="23"/>
      <c r="E5" s="24"/>
      <c r="F5" s="22" t="s">
        <v>15</v>
      </c>
      <c r="G5" s="23"/>
      <c r="H5" s="24"/>
      <c r="I5" s="23" t="s">
        <v>14</v>
      </c>
      <c r="J5" s="23"/>
      <c r="K5" s="30"/>
      <c r="L5" s="17" t="s">
        <v>0</v>
      </c>
      <c r="M5" s="18" t="s">
        <v>1</v>
      </c>
      <c r="N5" s="18" t="s">
        <v>2</v>
      </c>
      <c r="O5" s="19" t="s">
        <v>6</v>
      </c>
      <c r="P5" s="12" t="s">
        <v>4</v>
      </c>
      <c r="Q5" s="13" t="s">
        <v>5</v>
      </c>
      <c r="R5" s="14" t="s">
        <v>17</v>
      </c>
    </row>
    <row r="6" spans="1:23" ht="18" customHeight="1" x14ac:dyDescent="0.15">
      <c r="A6" s="42">
        <v>1</v>
      </c>
      <c r="B6" s="29" t="s">
        <v>13</v>
      </c>
      <c r="C6" s="34"/>
      <c r="D6" s="32"/>
      <c r="E6" s="35"/>
      <c r="F6" s="34" t="s">
        <v>20</v>
      </c>
      <c r="G6" s="32"/>
      <c r="H6" s="35"/>
      <c r="I6" s="32" t="s">
        <v>20</v>
      </c>
      <c r="J6" s="32"/>
      <c r="K6" s="33"/>
      <c r="L6" s="36">
        <f>COUNTIF(C6:K6,"○")</f>
        <v>2</v>
      </c>
      <c r="M6" s="57">
        <f>COUNTIF(C6:K6,"●")</f>
        <v>0</v>
      </c>
      <c r="N6" s="57">
        <f>COUNTIF(C6:K6,"△")</f>
        <v>0</v>
      </c>
      <c r="O6" s="38">
        <f>L6/(L6+M6)</f>
        <v>1</v>
      </c>
      <c r="P6" s="60">
        <f>IF(I6="○",MAX(I7,K7),IF(I6="●",MIN(I7,K7),I7))+IF(F6="○",MAX(F7,H7),IF(F6="●",MIN(F7,H7),F7))+IF(C6="○",MAX(C7,E7),IF(C6="●",MIN(C7,E7),C7))</f>
        <v>12</v>
      </c>
      <c r="Q6" s="57">
        <f>IF(I6="○",MIN(I7,K7),IF(I6="●",MAX(I7,K7),I7))+IF(F6="○",MIN(F7,H7),IF(F6="●",MAX(F7,H7),F7))+IF(C6="○",MIN(C7,E7),IF(C6="●",MAX(C7,E7),C7))</f>
        <v>2</v>
      </c>
      <c r="R6" s="54">
        <f t="shared" ref="R6" si="0">P6-Q6</f>
        <v>10</v>
      </c>
    </row>
    <row r="7" spans="1:23" ht="18" customHeight="1" x14ac:dyDescent="0.15">
      <c r="A7" s="41"/>
      <c r="B7" s="28"/>
      <c r="C7" s="3"/>
      <c r="D7" s="4"/>
      <c r="E7" s="5"/>
      <c r="F7" s="3">
        <v>4</v>
      </c>
      <c r="G7" s="4" t="s">
        <v>8</v>
      </c>
      <c r="H7" s="5">
        <v>0</v>
      </c>
      <c r="I7" s="6">
        <v>8</v>
      </c>
      <c r="J7" s="4" t="s">
        <v>8</v>
      </c>
      <c r="K7" s="20">
        <v>2</v>
      </c>
      <c r="L7" s="37"/>
      <c r="M7" s="43"/>
      <c r="N7" s="43"/>
      <c r="O7" s="39"/>
      <c r="P7" s="46"/>
      <c r="Q7" s="43"/>
      <c r="R7" s="52"/>
    </row>
    <row r="8" spans="1:23" ht="18" customHeight="1" x14ac:dyDescent="0.15">
      <c r="A8" s="41">
        <v>2</v>
      </c>
      <c r="B8" s="28" t="s">
        <v>12</v>
      </c>
      <c r="C8" s="25" t="s">
        <v>19</v>
      </c>
      <c r="D8" s="26"/>
      <c r="E8" s="27"/>
      <c r="F8" s="25"/>
      <c r="G8" s="26"/>
      <c r="H8" s="27"/>
      <c r="I8" s="26" t="s">
        <v>18</v>
      </c>
      <c r="J8" s="26"/>
      <c r="K8" s="31"/>
      <c r="L8" s="37">
        <f>COUNTIF(C8:K8,"○")</f>
        <v>0</v>
      </c>
      <c r="M8" s="43">
        <f>COUNTIF(C8:K8,"●")</f>
        <v>1</v>
      </c>
      <c r="N8" s="43">
        <f>COUNTIF(C8:K8,"△")</f>
        <v>1</v>
      </c>
      <c r="O8" s="39">
        <f>L8/(L8+M8)</f>
        <v>0</v>
      </c>
      <c r="P8" s="46">
        <f>IF(I8="○",MAX(I9,K9),IF(I8="●",MIN(I9,K9),I9))+IF(F8="○",MAX(F9,H9),IF(F8="●",MIN(F9,H9),F9))+IF(C8="○",MAX(C9,E9),IF(C8="●",MIN(C9,E9),C9))</f>
        <v>2</v>
      </c>
      <c r="Q8" s="43">
        <f>IF(I8="○",MIN(I9,K9),IF(I8="●",MAX(I9,K9),I9))+IF(F8="○",MIN(F9,H9),IF(F8="●",MAX(F9,H9),F9))+IF(C8="○",MIN(C9,E9),IF(C8="●",MAX(C9,E9),C9))</f>
        <v>6</v>
      </c>
      <c r="R8" s="52">
        <f t="shared" ref="R8" si="1">P8-Q8</f>
        <v>-4</v>
      </c>
    </row>
    <row r="9" spans="1:23" ht="18" customHeight="1" x14ac:dyDescent="0.15">
      <c r="A9" s="41"/>
      <c r="B9" s="28"/>
      <c r="C9" s="3">
        <v>4</v>
      </c>
      <c r="D9" s="4" t="s">
        <v>8</v>
      </c>
      <c r="E9" s="5">
        <v>0</v>
      </c>
      <c r="F9" s="3"/>
      <c r="G9" s="4"/>
      <c r="H9" s="5"/>
      <c r="I9" s="6">
        <v>2</v>
      </c>
      <c r="J9" s="4" t="s">
        <v>8</v>
      </c>
      <c r="K9" s="20">
        <v>2</v>
      </c>
      <c r="L9" s="37"/>
      <c r="M9" s="43"/>
      <c r="N9" s="43"/>
      <c r="O9" s="39"/>
      <c r="P9" s="46"/>
      <c r="Q9" s="43"/>
      <c r="R9" s="52"/>
    </row>
    <row r="10" spans="1:23" ht="18" customHeight="1" x14ac:dyDescent="0.15">
      <c r="A10" s="47">
        <v>3</v>
      </c>
      <c r="B10" s="40" t="s">
        <v>11</v>
      </c>
      <c r="C10" s="25" t="s">
        <v>19</v>
      </c>
      <c r="D10" s="26"/>
      <c r="E10" s="27"/>
      <c r="F10" s="25" t="s">
        <v>18</v>
      </c>
      <c r="G10" s="26"/>
      <c r="H10" s="27"/>
      <c r="I10" s="26"/>
      <c r="J10" s="26"/>
      <c r="K10" s="31"/>
      <c r="L10" s="49">
        <f>COUNTIF(C10:K10,"○")</f>
        <v>0</v>
      </c>
      <c r="M10" s="48">
        <f>COUNTIF(C10:K10,"●")</f>
        <v>1</v>
      </c>
      <c r="N10" s="48">
        <f>COUNTIF(C10:K10,"△")</f>
        <v>1</v>
      </c>
      <c r="O10" s="58">
        <f>L10/(L10+M10)</f>
        <v>0</v>
      </c>
      <c r="P10" s="45">
        <f>IF(I10="○",MAX(I11,K11),IF(I10="●",MIN(I11,K11),I11))+IF(F10="○",MAX(F11,H11),IF(F10="●",MIN(F11,H11),F11))+IF(C10="○",MAX(C11,E11),IF(C10="●",MIN(C11,E11),C11))</f>
        <v>4</v>
      </c>
      <c r="Q10" s="48">
        <f>IF(I10="○",MIN(I11,K11),IF(I10="●",MAX(I11,K11),I11))+IF(F10="○",MIN(F11,H11),IF(F10="●",MAX(F11,H11),F11))+IF(C10="○",MIN(C11,E11),IF(C10="●",MAX(C11,E11),C11))</f>
        <v>10</v>
      </c>
      <c r="R10" s="51">
        <f>P10-Q10</f>
        <v>-6</v>
      </c>
    </row>
    <row r="11" spans="1:23" ht="18" customHeight="1" thickBot="1" x14ac:dyDescent="0.2">
      <c r="A11" s="62"/>
      <c r="B11" s="63"/>
      <c r="C11" s="9">
        <v>8</v>
      </c>
      <c r="D11" s="10" t="s">
        <v>8</v>
      </c>
      <c r="E11" s="11">
        <v>2</v>
      </c>
      <c r="F11" s="9">
        <v>2</v>
      </c>
      <c r="G11" s="10" t="s">
        <v>8</v>
      </c>
      <c r="H11" s="11">
        <v>2</v>
      </c>
      <c r="I11" s="64"/>
      <c r="J11" s="10"/>
      <c r="K11" s="21"/>
      <c r="L11" s="50"/>
      <c r="M11" s="44"/>
      <c r="N11" s="44"/>
      <c r="O11" s="61"/>
      <c r="P11" s="59"/>
      <c r="Q11" s="44"/>
      <c r="R11" s="53"/>
    </row>
    <row r="13" spans="1:23" ht="15" customHeight="1" x14ac:dyDescent="0.15"/>
    <row r="14" spans="1:23" ht="15" customHeight="1" x14ac:dyDescent="0.15"/>
    <row r="15" spans="1:23" ht="15" customHeight="1" x14ac:dyDescent="0.15"/>
    <row r="16" spans="1:23" ht="15" customHeight="1" x14ac:dyDescent="0.15"/>
    <row r="17" spans="2:2" ht="15" customHeight="1" x14ac:dyDescent="0.15"/>
    <row r="18" spans="2:2" ht="15" customHeight="1" x14ac:dyDescent="0.15"/>
    <row r="19" spans="2:2" ht="15" customHeight="1" x14ac:dyDescent="0.15"/>
    <row r="20" spans="2:2" ht="15" customHeight="1" x14ac:dyDescent="0.15"/>
    <row r="21" spans="2:2" ht="15" customHeight="1" x14ac:dyDescent="0.15"/>
    <row r="23" spans="2:2" x14ac:dyDescent="0.15">
      <c r="B23" s="2"/>
    </row>
  </sheetData>
  <mergeCells count="41">
    <mergeCell ref="R10:R11"/>
    <mergeCell ref="R8:R9"/>
    <mergeCell ref="R6:R7"/>
    <mergeCell ref="A1:R1"/>
    <mergeCell ref="A3:R3"/>
    <mergeCell ref="Q6:Q7"/>
    <mergeCell ref="N6:N7"/>
    <mergeCell ref="C6:E6"/>
    <mergeCell ref="M6:M7"/>
    <mergeCell ref="O10:O11"/>
    <mergeCell ref="P8:P9"/>
    <mergeCell ref="P6:P7"/>
    <mergeCell ref="O8:O9"/>
    <mergeCell ref="M10:M11"/>
    <mergeCell ref="M8:M9"/>
    <mergeCell ref="N10:N11"/>
    <mergeCell ref="Q8:Q9"/>
    <mergeCell ref="P10:P11"/>
    <mergeCell ref="A10:A11"/>
    <mergeCell ref="Q10:Q11"/>
    <mergeCell ref="L10:L11"/>
    <mergeCell ref="L8:L9"/>
    <mergeCell ref="L6:L7"/>
    <mergeCell ref="O6:O7"/>
    <mergeCell ref="B10:B11"/>
    <mergeCell ref="A8:A9"/>
    <mergeCell ref="A6:A7"/>
    <mergeCell ref="N8:N9"/>
    <mergeCell ref="F5:H5"/>
    <mergeCell ref="F10:H10"/>
    <mergeCell ref="F8:H8"/>
    <mergeCell ref="F6:H6"/>
    <mergeCell ref="I5:K5"/>
    <mergeCell ref="I10:K10"/>
    <mergeCell ref="I8:K8"/>
    <mergeCell ref="I6:K6"/>
    <mergeCell ref="C5:E5"/>
    <mergeCell ref="C10:E10"/>
    <mergeCell ref="C8:E8"/>
    <mergeCell ref="B8:B9"/>
    <mergeCell ref="B6:B7"/>
  </mergeCells>
  <phoneticPr fontId="1"/>
  <dataValidations count="1">
    <dataValidation type="list" allowBlank="1" showInputMessage="1" showErrorMessage="1" sqref="F10 I6 C8 F6 F8 C10 C6 I10 I8">
      <formula1>"○,●,△"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会長杯新人戦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橋本雅則</dc:creator>
  <cp:lastModifiedBy>橋本雅則</cp:lastModifiedBy>
  <cp:lastPrinted>2014-06-30T11:27:43Z</cp:lastPrinted>
  <dcterms:created xsi:type="dcterms:W3CDTF">2013-08-24T13:55:35Z</dcterms:created>
  <dcterms:modified xsi:type="dcterms:W3CDTF">2014-07-07T10:17:38Z</dcterms:modified>
</cp:coreProperties>
</file>